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5" yWindow="345" windowWidth="11325" windowHeight="3525"/>
  </bookViews>
  <sheets>
    <sheet name="1stQTR" sheetId="1" r:id="rId1"/>
    <sheet name="2ndQTR" sheetId="2" r:id="rId2"/>
    <sheet name="3rdQTR" sheetId="3" r:id="rId3"/>
    <sheet name="4thQTR" sheetId="4" r:id="rId4"/>
    <sheet name="Summary" sheetId="5" r:id="rId5"/>
  </sheets>
  <calcPr calcId="124519"/>
</workbook>
</file>

<file path=xl/calcChain.xml><?xml version="1.0" encoding="utf-8"?>
<calcChain xmlns="http://schemas.openxmlformats.org/spreadsheetml/2006/main">
  <c r="D16" i="4"/>
  <c r="C16"/>
  <c r="D11"/>
  <c r="D12"/>
  <c r="C11"/>
  <c r="C11" i="5" s="1"/>
  <c r="C12" i="4"/>
  <c r="D16" i="1"/>
  <c r="D11"/>
  <c r="D16" i="2"/>
  <c r="D11"/>
  <c r="D16" i="3"/>
  <c r="D11"/>
  <c r="C16" i="1"/>
  <c r="C11"/>
  <c r="C16" i="2"/>
  <c r="C11"/>
  <c r="C16" i="3"/>
  <c r="C11"/>
  <c r="D16" i="5"/>
  <c r="C16"/>
  <c r="D11"/>
  <c r="D5"/>
  <c r="C5"/>
  <c r="D8" i="2"/>
  <c r="D12"/>
  <c r="D8" i="3"/>
  <c r="D12"/>
  <c r="D8" i="4"/>
  <c r="C8" i="2"/>
  <c r="C12"/>
  <c r="C8" i="3"/>
  <c r="C12"/>
  <c r="C8" i="4"/>
  <c r="B13" i="3"/>
  <c r="C13" s="1"/>
  <c r="B13" i="4"/>
  <c r="D13" s="1"/>
  <c r="B13" i="5"/>
  <c r="B13" i="2"/>
  <c r="D13" s="1"/>
  <c r="D8" i="1"/>
  <c r="D12"/>
  <c r="D12" i="5" s="1"/>
  <c r="B13" i="1"/>
  <c r="D13" s="1"/>
  <c r="C8"/>
  <c r="C8" i="5" s="1"/>
  <c r="C12" i="1"/>
  <c r="C13"/>
  <c r="C12" i="5" l="1"/>
  <c r="C14" i="3"/>
  <c r="C18" s="1"/>
  <c r="D14" i="1"/>
  <c r="D18" s="1"/>
  <c r="D13" i="3"/>
  <c r="D13" i="5" s="1"/>
  <c r="D14" i="4"/>
  <c r="D18" s="1"/>
  <c r="D14" i="2"/>
  <c r="C13"/>
  <c r="C14" i="1"/>
  <c r="C18" s="1"/>
  <c r="D8" i="5"/>
  <c r="C13" i="4"/>
  <c r="C14" s="1"/>
  <c r="C18" s="1"/>
  <c r="D14" i="3" l="1"/>
  <c r="D18" s="1"/>
  <c r="D14" i="5"/>
  <c r="C14" i="2"/>
  <c r="C18" s="1"/>
  <c r="C18" i="5" s="1"/>
  <c r="C13"/>
  <c r="D18" i="2"/>
  <c r="D18" i="5" s="1"/>
  <c r="C14" l="1"/>
</calcChain>
</file>

<file path=xl/sharedStrings.xml><?xml version="1.0" encoding="utf-8"?>
<sst xmlns="http://schemas.openxmlformats.org/spreadsheetml/2006/main" count="97" uniqueCount="25">
  <si>
    <t>Number of Shoes per pair</t>
  </si>
  <si>
    <t>Overhead % of Labor</t>
  </si>
  <si>
    <t>Selling Price Shoes - per pair</t>
  </si>
  <si>
    <t>Item</t>
  </si>
  <si>
    <t>Costs per Shoe</t>
  </si>
  <si>
    <t xml:space="preserve">Revenue </t>
  </si>
  <si>
    <t>Cost of Goods Sold:</t>
  </si>
  <si>
    <t>Materials</t>
  </si>
  <si>
    <t>Labor</t>
  </si>
  <si>
    <t>Overhead</t>
  </si>
  <si>
    <t>Selling Expense</t>
  </si>
  <si>
    <t>Projected Earnings</t>
  </si>
  <si>
    <t>I Recommend the Low Priced Option - since yields greater earnings</t>
  </si>
  <si>
    <t>TZEdge 1st Quarter Budget Textured Leather Option</t>
  </si>
  <si>
    <t>TZEdge 2nd Quarter Budget Textured Leather Option</t>
  </si>
  <si>
    <t>TZEdge 4th Quarter Budget Textured Leather Option</t>
  </si>
  <si>
    <t>Low Priced</t>
  </si>
  <si>
    <t>High Priced</t>
  </si>
  <si>
    <t>High Priced Total</t>
  </si>
  <si>
    <t xml:space="preserve">Low Priced Total </t>
  </si>
  <si>
    <t>`</t>
  </si>
  <si>
    <t xml:space="preserve">  COGS Subtotal</t>
  </si>
  <si>
    <t>Sales Volume - #pairs:</t>
  </si>
  <si>
    <t>TZEdge Annual Budget Textured Leather Option</t>
  </si>
  <si>
    <t>TZEdge 3rd Quarter Budget Textured Leather Option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</si>
</sst>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>
    <font>
      <sz val="10"/>
      <name val="Arial"/>
    </font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Fill="1" applyBorder="1" applyAlignment="1">
      <alignment wrapText="1"/>
    </xf>
    <xf numFmtId="9" fontId="0" fillId="0" borderId="3" xfId="3" applyFont="1" applyFill="1" applyBorder="1"/>
    <xf numFmtId="0" fontId="0" fillId="0" borderId="0" xfId="0" applyBorder="1" applyAlignme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center"/>
    </xf>
    <xf numFmtId="164" fontId="3" fillId="0" borderId="8" xfId="1" applyNumberFormat="1" applyFont="1" applyBorder="1"/>
    <xf numFmtId="165" fontId="3" fillId="0" borderId="9" xfId="2" applyNumberFormat="1" applyFont="1" applyBorder="1"/>
    <xf numFmtId="0" fontId="0" fillId="0" borderId="10" xfId="0" applyBorder="1"/>
    <xf numFmtId="0" fontId="0" fillId="0" borderId="11" xfId="0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165" fontId="0" fillId="2" borderId="11" xfId="2" applyNumberFormat="1" applyFont="1" applyFill="1" applyBorder="1"/>
    <xf numFmtId="44" fontId="0" fillId="0" borderId="3" xfId="2" applyFont="1" applyBorder="1"/>
    <xf numFmtId="164" fontId="0" fillId="2" borderId="3" xfId="1" applyNumberFormat="1" applyFont="1" applyFill="1" applyBorder="1"/>
    <xf numFmtId="43" fontId="0" fillId="0" borderId="3" xfId="1" applyFont="1" applyBorder="1"/>
    <xf numFmtId="43" fontId="0" fillId="2" borderId="3" xfId="1" applyFont="1" applyFill="1" applyBorder="1" applyAlignment="1">
      <alignment horizontal="center"/>
    </xf>
    <xf numFmtId="43" fontId="0" fillId="0" borderId="3" xfId="1" applyFont="1" applyFill="1" applyBorder="1"/>
    <xf numFmtId="165" fontId="0" fillId="2" borderId="3" xfId="2" applyNumberFormat="1" applyFont="1" applyFill="1" applyBorder="1"/>
    <xf numFmtId="0" fontId="0" fillId="0" borderId="12" xfId="0" applyBorder="1"/>
    <xf numFmtId="0" fontId="2" fillId="0" borderId="13" xfId="0" applyFont="1" applyFill="1" applyBorder="1"/>
    <xf numFmtId="0" fontId="0" fillId="0" borderId="14" xfId="0" applyFill="1" applyBorder="1"/>
    <xf numFmtId="165" fontId="0" fillId="2" borderId="14" xfId="0" applyNumberFormat="1" applyFill="1" applyBorder="1"/>
    <xf numFmtId="0" fontId="0" fillId="3" borderId="0" xfId="0" applyFill="1"/>
    <xf numFmtId="0" fontId="3" fillId="3" borderId="0" xfId="0" applyFont="1" applyFill="1"/>
    <xf numFmtId="0" fontId="0" fillId="0" borderId="15" xfId="0" applyFill="1" applyBorder="1"/>
    <xf numFmtId="0" fontId="0" fillId="0" borderId="16" xfId="0" applyBorder="1" applyAlignment="1"/>
    <xf numFmtId="43" fontId="0" fillId="4" borderId="3" xfId="1" applyFont="1" applyFill="1" applyBorder="1"/>
    <xf numFmtId="0" fontId="0" fillId="0" borderId="17" xfId="0" applyBorder="1" applyAlignment="1"/>
    <xf numFmtId="0" fontId="0" fillId="0" borderId="18" xfId="0" applyBorder="1"/>
    <xf numFmtId="0" fontId="3" fillId="0" borderId="19" xfId="0" applyFont="1" applyBorder="1" applyAlignment="1">
      <alignment horizontal="center"/>
    </xf>
    <xf numFmtId="164" fontId="3" fillId="0" borderId="20" xfId="1" applyNumberFormat="1" applyFont="1" applyBorder="1"/>
    <xf numFmtId="165" fontId="3" fillId="0" borderId="21" xfId="2" applyNumberFormat="1" applyFont="1" applyBorder="1"/>
    <xf numFmtId="0" fontId="0" fillId="0" borderId="17" xfId="0" applyBorder="1" applyAlignment="1">
      <alignment horizontal="center" wrapText="1"/>
    </xf>
    <xf numFmtId="165" fontId="0" fillId="2" borderId="17" xfId="2" applyNumberFormat="1" applyFont="1" applyFill="1" applyBorder="1"/>
    <xf numFmtId="0" fontId="0" fillId="0" borderId="22" xfId="0" applyBorder="1"/>
    <xf numFmtId="164" fontId="0" fillId="2" borderId="22" xfId="1" applyNumberFormat="1" applyFont="1" applyFill="1" applyBorder="1"/>
    <xf numFmtId="165" fontId="0" fillId="2" borderId="22" xfId="2" applyNumberFormat="1" applyFont="1" applyFill="1" applyBorder="1"/>
    <xf numFmtId="165" fontId="0" fillId="2" borderId="23" xfId="0" applyNumberFormat="1" applyFill="1" applyBorder="1"/>
    <xf numFmtId="165" fontId="0" fillId="2" borderId="24" xfId="2" applyNumberFormat="1" applyFont="1" applyFill="1" applyBorder="1"/>
    <xf numFmtId="165" fontId="0" fillId="2" borderId="25" xfId="2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/>
  </sheetViews>
  <sheetFormatPr defaultRowHeight="12.75"/>
  <cols>
    <col min="1" max="1" width="18.5703125" bestFit="1" customWidth="1"/>
    <col min="2" max="2" width="9.28515625" customWidth="1"/>
    <col min="3" max="3" width="11.28515625" customWidth="1"/>
    <col min="4" max="4" width="14.7109375" customWidth="1"/>
  </cols>
  <sheetData>
    <row r="1" spans="1:8" ht="25.5">
      <c r="A1" s="1" t="s">
        <v>0</v>
      </c>
      <c r="B1" s="30">
        <v>2</v>
      </c>
      <c r="C1" s="50" t="s">
        <v>13</v>
      </c>
      <c r="D1" s="51"/>
      <c r="E1" s="2"/>
      <c r="F1" s="3"/>
      <c r="G1" s="3"/>
      <c r="H1" s="3"/>
    </row>
    <row r="2" spans="1:8">
      <c r="A2" s="4" t="s">
        <v>1</v>
      </c>
      <c r="B2" s="5">
        <v>0.3</v>
      </c>
      <c r="C2" s="31"/>
      <c r="D2" s="33"/>
      <c r="E2" s="6"/>
      <c r="F2" s="3"/>
      <c r="G2" s="3"/>
      <c r="H2" s="3"/>
    </row>
    <row r="3" spans="1:8" ht="13.5" thickBot="1">
      <c r="A3" s="7"/>
      <c r="B3" s="3"/>
      <c r="C3" s="8"/>
      <c r="D3" s="34"/>
      <c r="E3" s="3"/>
      <c r="F3" s="3"/>
      <c r="G3" s="3"/>
      <c r="H3" s="3"/>
    </row>
    <row r="4" spans="1:8" ht="13.5" thickBot="1">
      <c r="A4" s="7"/>
      <c r="B4" s="3"/>
      <c r="C4" s="10" t="s">
        <v>16</v>
      </c>
      <c r="D4" s="35" t="s">
        <v>17</v>
      </c>
      <c r="E4" s="3"/>
      <c r="F4" s="3"/>
      <c r="G4" s="3"/>
      <c r="H4" s="3"/>
    </row>
    <row r="5" spans="1:8">
      <c r="A5" s="46" t="s">
        <v>22</v>
      </c>
      <c r="B5" s="47"/>
      <c r="C5" s="11">
        <v>660</v>
      </c>
      <c r="D5" s="36">
        <v>225</v>
      </c>
      <c r="E5" s="3"/>
      <c r="F5" s="3"/>
      <c r="G5" s="3"/>
      <c r="H5" s="3"/>
    </row>
    <row r="6" spans="1:8" ht="13.5" thickBot="1">
      <c r="A6" s="48" t="s">
        <v>2</v>
      </c>
      <c r="B6" s="49"/>
      <c r="C6" s="12">
        <v>229</v>
      </c>
      <c r="D6" s="37">
        <v>278</v>
      </c>
      <c r="E6" s="3"/>
      <c r="F6" s="3"/>
      <c r="G6" s="3"/>
      <c r="H6" s="3"/>
    </row>
    <row r="7" spans="1:8" ht="25.5">
      <c r="A7" s="13" t="s">
        <v>3</v>
      </c>
      <c r="B7" s="14" t="s">
        <v>4</v>
      </c>
      <c r="C7" s="14" t="s">
        <v>19</v>
      </c>
      <c r="D7" s="38" t="s">
        <v>18</v>
      </c>
      <c r="E7" s="3"/>
      <c r="F7" s="3"/>
      <c r="G7" s="3"/>
      <c r="H7" s="3"/>
    </row>
    <row r="8" spans="1:8">
      <c r="A8" s="15" t="s">
        <v>5</v>
      </c>
      <c r="B8" s="16"/>
      <c r="C8" s="17">
        <f>C5*C6</f>
        <v>151140</v>
      </c>
      <c r="D8" s="39">
        <f>D5*D6</f>
        <v>62550</v>
      </c>
      <c r="E8" s="3"/>
      <c r="F8" s="3"/>
      <c r="G8" s="3"/>
      <c r="H8" s="3"/>
    </row>
    <row r="9" spans="1:8">
      <c r="A9" s="15"/>
      <c r="B9" s="16"/>
      <c r="C9" s="16"/>
      <c r="D9" s="40"/>
      <c r="E9" s="3"/>
      <c r="F9" s="3"/>
      <c r="G9" s="3"/>
      <c r="H9" s="3"/>
    </row>
    <row r="10" spans="1:8">
      <c r="A10" s="15" t="s">
        <v>6</v>
      </c>
      <c r="B10" s="16"/>
      <c r="C10" s="16"/>
      <c r="D10" s="40"/>
      <c r="E10" s="3"/>
      <c r="F10" s="3"/>
      <c r="G10" s="3"/>
      <c r="H10" s="3"/>
    </row>
    <row r="11" spans="1:8">
      <c r="A11" s="15" t="s">
        <v>7</v>
      </c>
      <c r="B11" s="18">
        <v>74.069999999999993</v>
      </c>
      <c r="C11" s="19">
        <f t="shared" ref="C11:D13" si="0">$B$1*$B11*C$5</f>
        <v>97772.4</v>
      </c>
      <c r="D11" s="41">
        <f t="shared" si="0"/>
        <v>33331.5</v>
      </c>
    </row>
    <row r="12" spans="1:8">
      <c r="A12" s="15" t="s">
        <v>8</v>
      </c>
      <c r="B12" s="20">
        <v>5.39</v>
      </c>
      <c r="C12" s="19">
        <f t="shared" si="0"/>
        <v>7114.7999999999993</v>
      </c>
      <c r="D12" s="41">
        <f t="shared" si="0"/>
        <v>2425.5</v>
      </c>
    </row>
    <row r="13" spans="1:8">
      <c r="A13" s="15" t="s">
        <v>9</v>
      </c>
      <c r="B13" s="21">
        <f>B2*B12</f>
        <v>1.6169999999999998</v>
      </c>
      <c r="C13" s="19">
        <f t="shared" si="0"/>
        <v>2134.4399999999996</v>
      </c>
      <c r="D13" s="41">
        <f t="shared" si="0"/>
        <v>727.64999999999986</v>
      </c>
      <c r="G13" t="s">
        <v>20</v>
      </c>
    </row>
    <row r="14" spans="1:8">
      <c r="A14" s="15" t="s">
        <v>21</v>
      </c>
      <c r="B14" s="22"/>
      <c r="C14" s="19">
        <f>SUM(C11:C13)</f>
        <v>107021.64</v>
      </c>
      <c r="D14" s="41">
        <f>SUM(D11:D13)</f>
        <v>36484.65</v>
      </c>
    </row>
    <row r="15" spans="1:8">
      <c r="A15" s="15"/>
      <c r="B15" s="22"/>
      <c r="C15" s="16"/>
      <c r="D15" s="40"/>
    </row>
    <row r="16" spans="1:8">
      <c r="A16" s="15" t="s">
        <v>10</v>
      </c>
      <c r="B16" s="32">
        <v>5</v>
      </c>
      <c r="C16" s="23">
        <f>$B$1*$B16*C$5</f>
        <v>6600</v>
      </c>
      <c r="D16" s="42">
        <f>$B$1*$B16*D$5</f>
        <v>2250</v>
      </c>
    </row>
    <row r="17" spans="1:4" ht="13.5" thickBot="1">
      <c r="A17" s="24"/>
      <c r="B17" s="9"/>
      <c r="C17" s="9"/>
      <c r="D17" s="34"/>
    </row>
    <row r="18" spans="1:4" ht="13.5" thickBot="1">
      <c r="A18" s="25" t="s">
        <v>11</v>
      </c>
      <c r="B18" s="26"/>
      <c r="C18" s="27">
        <f>C8-C14-C16</f>
        <v>37518.36</v>
      </c>
      <c r="D18" s="43">
        <f>D8-D14-D16</f>
        <v>23815.35</v>
      </c>
    </row>
  </sheetData>
  <mergeCells count="3">
    <mergeCell ref="A5:B5"/>
    <mergeCell ref="A6:B6"/>
    <mergeCell ref="C1:D1"/>
  </mergeCells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workbookViewId="0"/>
  </sheetViews>
  <sheetFormatPr defaultRowHeight="12.75"/>
  <cols>
    <col min="1" max="1" width="18.5703125" bestFit="1" customWidth="1"/>
    <col min="2" max="2" width="9.28515625" customWidth="1"/>
    <col min="3" max="3" width="11.28515625" customWidth="1"/>
    <col min="4" max="4" width="14.7109375" customWidth="1"/>
  </cols>
  <sheetData>
    <row r="1" spans="1:8" ht="25.5">
      <c r="A1" s="1" t="s">
        <v>0</v>
      </c>
      <c r="B1" s="30">
        <v>2</v>
      </c>
      <c r="C1" s="50" t="s">
        <v>14</v>
      </c>
      <c r="D1" s="51"/>
      <c r="E1" s="2"/>
      <c r="F1" s="3"/>
      <c r="G1" s="3"/>
      <c r="H1" s="3"/>
    </row>
    <row r="2" spans="1:8">
      <c r="A2" s="4" t="s">
        <v>1</v>
      </c>
      <c r="B2" s="5">
        <v>0.3</v>
      </c>
      <c r="C2" s="31"/>
      <c r="D2" s="33"/>
      <c r="E2" s="6"/>
      <c r="F2" s="3"/>
      <c r="G2" s="3"/>
      <c r="H2" s="3"/>
    </row>
    <row r="3" spans="1:8" ht="13.5" thickBot="1">
      <c r="A3" s="7"/>
      <c r="B3" s="3"/>
      <c r="C3" s="8"/>
      <c r="D3" s="34"/>
      <c r="E3" s="3"/>
      <c r="F3" s="3"/>
      <c r="G3" s="3"/>
      <c r="H3" s="3"/>
    </row>
    <row r="4" spans="1:8" ht="13.5" thickBot="1">
      <c r="A4" s="7"/>
      <c r="B4" s="3"/>
      <c r="C4" s="10" t="s">
        <v>16</v>
      </c>
      <c r="D4" s="35" t="s">
        <v>17</v>
      </c>
      <c r="E4" s="3"/>
      <c r="F4" s="3"/>
      <c r="G4" s="3"/>
      <c r="H4" s="3"/>
    </row>
    <row r="5" spans="1:8">
      <c r="A5" s="46" t="s">
        <v>22</v>
      </c>
      <c r="B5" s="47"/>
      <c r="C5" s="11">
        <v>810</v>
      </c>
      <c r="D5" s="36">
        <v>269</v>
      </c>
      <c r="E5" s="3"/>
      <c r="F5" s="3"/>
      <c r="G5" s="3"/>
      <c r="H5" s="3"/>
    </row>
    <row r="6" spans="1:8" ht="13.5" thickBot="1">
      <c r="A6" s="48" t="s">
        <v>2</v>
      </c>
      <c r="B6" s="49"/>
      <c r="C6" s="12">
        <v>229</v>
      </c>
      <c r="D6" s="37">
        <v>278</v>
      </c>
      <c r="E6" s="3"/>
      <c r="F6" s="3"/>
      <c r="G6" s="3"/>
      <c r="H6" s="3"/>
    </row>
    <row r="7" spans="1:8" ht="25.5">
      <c r="A7" s="13" t="s">
        <v>3</v>
      </c>
      <c r="B7" s="14" t="s">
        <v>4</v>
      </c>
      <c r="C7" s="14" t="s">
        <v>19</v>
      </c>
      <c r="D7" s="38" t="s">
        <v>18</v>
      </c>
      <c r="E7" s="3"/>
      <c r="F7" s="3"/>
      <c r="G7" s="3"/>
      <c r="H7" s="3"/>
    </row>
    <row r="8" spans="1:8">
      <c r="A8" s="15" t="s">
        <v>5</v>
      </c>
      <c r="B8" s="16"/>
      <c r="C8" s="17">
        <f>C5*C6</f>
        <v>185490</v>
      </c>
      <c r="D8" s="39">
        <f>D5*D6</f>
        <v>74782</v>
      </c>
      <c r="E8" s="3"/>
      <c r="F8" s="3"/>
      <c r="G8" s="3"/>
      <c r="H8" s="3"/>
    </row>
    <row r="9" spans="1:8">
      <c r="A9" s="15"/>
      <c r="B9" s="16"/>
      <c r="C9" s="16"/>
      <c r="D9" s="40"/>
      <c r="E9" s="3"/>
      <c r="F9" s="3"/>
      <c r="G9" s="3"/>
      <c r="H9" s="3"/>
    </row>
    <row r="10" spans="1:8">
      <c r="A10" s="15" t="s">
        <v>6</v>
      </c>
      <c r="B10" s="16"/>
      <c r="C10" s="16"/>
      <c r="D10" s="40"/>
      <c r="E10" s="3"/>
      <c r="F10" s="3"/>
      <c r="G10" s="3"/>
      <c r="H10" s="3"/>
    </row>
    <row r="11" spans="1:8">
      <c r="A11" s="15" t="s">
        <v>7</v>
      </c>
      <c r="B11" s="18">
        <v>74.069999999999993</v>
      </c>
      <c r="C11" s="19">
        <f t="shared" ref="C11:D13" si="0">$B$1*$B11*C$5</f>
        <v>119993.4</v>
      </c>
      <c r="D11" s="41">
        <f t="shared" si="0"/>
        <v>39849.659999999996</v>
      </c>
    </row>
    <row r="12" spans="1:8">
      <c r="A12" s="15" t="s">
        <v>8</v>
      </c>
      <c r="B12" s="20">
        <v>5.39</v>
      </c>
      <c r="C12" s="19">
        <f t="shared" si="0"/>
        <v>8731.7999999999993</v>
      </c>
      <c r="D12" s="41">
        <f t="shared" si="0"/>
        <v>2899.8199999999997</v>
      </c>
    </row>
    <row r="13" spans="1:8">
      <c r="A13" s="15" t="s">
        <v>9</v>
      </c>
      <c r="B13" s="21">
        <f>B2*B12</f>
        <v>1.6169999999999998</v>
      </c>
      <c r="C13" s="19">
        <f t="shared" si="0"/>
        <v>2619.5399999999995</v>
      </c>
      <c r="D13" s="41">
        <f t="shared" si="0"/>
        <v>869.94599999999991</v>
      </c>
    </row>
    <row r="14" spans="1:8">
      <c r="A14" s="15" t="s">
        <v>21</v>
      </c>
      <c r="B14" s="22"/>
      <c r="C14" s="19">
        <f>SUM(C11:C13)</f>
        <v>131344.74</v>
      </c>
      <c r="D14" s="41">
        <f>SUM(D11:D13)</f>
        <v>43619.425999999992</v>
      </c>
    </row>
    <row r="15" spans="1:8">
      <c r="A15" s="15"/>
      <c r="B15" s="22"/>
      <c r="C15" s="16"/>
      <c r="D15" s="40"/>
    </row>
    <row r="16" spans="1:8">
      <c r="A16" s="15" t="s">
        <v>10</v>
      </c>
      <c r="B16" s="32">
        <v>5</v>
      </c>
      <c r="C16" s="23">
        <f>$B$1*$B16*C$5</f>
        <v>8100</v>
      </c>
      <c r="D16" s="42">
        <f>$B$1*$B16*D$5</f>
        <v>2690</v>
      </c>
    </row>
    <row r="17" spans="1:4" ht="13.5" thickBot="1">
      <c r="A17" s="24"/>
      <c r="B17" s="9"/>
      <c r="C17" s="9"/>
      <c r="D17" s="34"/>
    </row>
    <row r="18" spans="1:4" ht="13.5" thickBot="1">
      <c r="A18" s="25" t="s">
        <v>11</v>
      </c>
      <c r="B18" s="26"/>
      <c r="C18" s="27">
        <f>C8-C14-C16</f>
        <v>46045.260000000009</v>
      </c>
      <c r="D18" s="43">
        <f>D8-D14-D16</f>
        <v>28472.574000000008</v>
      </c>
    </row>
  </sheetData>
  <mergeCells count="3">
    <mergeCell ref="A5:B5"/>
    <mergeCell ref="A6:B6"/>
    <mergeCell ref="C1:D1"/>
  </mergeCells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8"/>
  <sheetViews>
    <sheetView workbookViewId="0"/>
  </sheetViews>
  <sheetFormatPr defaultRowHeight="12.75"/>
  <cols>
    <col min="1" max="1" width="18.5703125" bestFit="1" customWidth="1"/>
    <col min="2" max="2" width="9.28515625" customWidth="1"/>
    <col min="3" max="3" width="11.28515625" customWidth="1"/>
    <col min="4" max="4" width="14.7109375" customWidth="1"/>
  </cols>
  <sheetData>
    <row r="1" spans="1:8" ht="25.5">
      <c r="A1" s="1" t="s">
        <v>0</v>
      </c>
      <c r="B1" s="30">
        <v>2</v>
      </c>
      <c r="C1" s="50" t="s">
        <v>24</v>
      </c>
      <c r="D1" s="51"/>
      <c r="E1" s="2"/>
      <c r="F1" s="3"/>
      <c r="G1" s="3"/>
      <c r="H1" s="3"/>
    </row>
    <row r="2" spans="1:8">
      <c r="A2" s="4" t="s">
        <v>1</v>
      </c>
      <c r="B2" s="5">
        <v>0.3</v>
      </c>
      <c r="C2" s="31"/>
      <c r="D2" s="33"/>
      <c r="E2" s="6"/>
      <c r="F2" s="3"/>
      <c r="G2" s="3"/>
      <c r="H2" s="3"/>
    </row>
    <row r="3" spans="1:8" ht="13.5" thickBot="1">
      <c r="A3" s="7"/>
      <c r="B3" s="3"/>
      <c r="C3" s="8"/>
      <c r="D3" s="34"/>
      <c r="E3" s="3"/>
      <c r="F3" s="3"/>
      <c r="G3" s="3"/>
      <c r="H3" s="3"/>
    </row>
    <row r="4" spans="1:8" ht="13.5" thickBot="1">
      <c r="A4" s="7"/>
      <c r="B4" s="3"/>
      <c r="C4" s="10" t="s">
        <v>16</v>
      </c>
      <c r="D4" s="35" t="s">
        <v>17</v>
      </c>
      <c r="E4" s="3"/>
      <c r="F4" s="3"/>
      <c r="G4" s="3"/>
      <c r="H4" s="3"/>
    </row>
    <row r="5" spans="1:8">
      <c r="A5" s="46" t="s">
        <v>22</v>
      </c>
      <c r="B5" s="47"/>
      <c r="C5" s="11">
        <v>1050</v>
      </c>
      <c r="D5" s="36">
        <v>335</v>
      </c>
      <c r="E5" s="3"/>
      <c r="F5" s="3"/>
      <c r="G5" s="3"/>
      <c r="H5" s="3"/>
    </row>
    <row r="6" spans="1:8" ht="13.5" thickBot="1">
      <c r="A6" s="48" t="s">
        <v>2</v>
      </c>
      <c r="B6" s="49"/>
      <c r="C6" s="12">
        <v>229</v>
      </c>
      <c r="D6" s="37">
        <v>278</v>
      </c>
      <c r="E6" s="3"/>
      <c r="F6" s="3"/>
      <c r="G6" s="3"/>
      <c r="H6" s="3"/>
    </row>
    <row r="7" spans="1:8" ht="25.5">
      <c r="A7" s="13" t="s">
        <v>3</v>
      </c>
      <c r="B7" s="14" t="s">
        <v>4</v>
      </c>
      <c r="C7" s="14" t="s">
        <v>19</v>
      </c>
      <c r="D7" s="38" t="s">
        <v>18</v>
      </c>
      <c r="E7" s="3"/>
      <c r="F7" s="3"/>
      <c r="G7" s="3"/>
      <c r="H7" s="3"/>
    </row>
    <row r="8" spans="1:8">
      <c r="A8" s="15" t="s">
        <v>5</v>
      </c>
      <c r="B8" s="16"/>
      <c r="C8" s="17">
        <f>C5*C6</f>
        <v>240450</v>
      </c>
      <c r="D8" s="39">
        <f>D5*D6</f>
        <v>93130</v>
      </c>
      <c r="E8" s="3"/>
      <c r="F8" s="3"/>
      <c r="G8" s="3"/>
      <c r="H8" s="3"/>
    </row>
    <row r="9" spans="1:8">
      <c r="A9" s="15"/>
      <c r="B9" s="16"/>
      <c r="C9" s="16"/>
      <c r="D9" s="40"/>
      <c r="E9" s="3"/>
      <c r="F9" s="3"/>
      <c r="G9" s="3"/>
      <c r="H9" s="3"/>
    </row>
    <row r="10" spans="1:8">
      <c r="A10" s="15" t="s">
        <v>6</v>
      </c>
      <c r="B10" s="16"/>
      <c r="C10" s="16"/>
      <c r="D10" s="40"/>
      <c r="E10" s="3"/>
      <c r="F10" s="3"/>
      <c r="G10" s="3"/>
      <c r="H10" s="3"/>
    </row>
    <row r="11" spans="1:8">
      <c r="A11" s="15" t="s">
        <v>7</v>
      </c>
      <c r="B11" s="18">
        <v>74.069999999999993</v>
      </c>
      <c r="C11" s="19">
        <f t="shared" ref="C11:D13" si="0">$B$1*$B11*C$5</f>
        <v>155547</v>
      </c>
      <c r="D11" s="41">
        <f t="shared" si="0"/>
        <v>49626.899999999994</v>
      </c>
    </row>
    <row r="12" spans="1:8">
      <c r="A12" s="15" t="s">
        <v>8</v>
      </c>
      <c r="B12" s="20">
        <v>5.39</v>
      </c>
      <c r="C12" s="19">
        <f t="shared" si="0"/>
        <v>11319</v>
      </c>
      <c r="D12" s="41">
        <f t="shared" si="0"/>
        <v>3611.2999999999997</v>
      </c>
    </row>
    <row r="13" spans="1:8">
      <c r="A13" s="15" t="s">
        <v>9</v>
      </c>
      <c r="B13" s="21">
        <f>B2*B12</f>
        <v>1.6169999999999998</v>
      </c>
      <c r="C13" s="19">
        <f t="shared" si="0"/>
        <v>3395.6999999999994</v>
      </c>
      <c r="D13" s="41">
        <f t="shared" si="0"/>
        <v>1083.3899999999999</v>
      </c>
    </row>
    <row r="14" spans="1:8">
      <c r="A14" s="15" t="s">
        <v>21</v>
      </c>
      <c r="B14" s="22"/>
      <c r="C14" s="19">
        <f>SUM(C11:C13)</f>
        <v>170261.7</v>
      </c>
      <c r="D14" s="41">
        <f>SUM(D11:D13)</f>
        <v>54321.59</v>
      </c>
    </row>
    <row r="15" spans="1:8">
      <c r="A15" s="15"/>
      <c r="B15" s="22"/>
      <c r="C15" s="16"/>
      <c r="D15" s="40"/>
    </row>
    <row r="16" spans="1:8">
      <c r="A16" s="15" t="s">
        <v>10</v>
      </c>
      <c r="B16" s="32">
        <v>5</v>
      </c>
      <c r="C16" s="23">
        <f>$B$1*$B16*C$5</f>
        <v>10500</v>
      </c>
      <c r="D16" s="42">
        <f>$B$1*$B16*D$5</f>
        <v>3350</v>
      </c>
    </row>
    <row r="17" spans="1:4" ht="13.5" thickBot="1">
      <c r="A17" s="24"/>
      <c r="B17" s="9"/>
      <c r="C17" s="9"/>
      <c r="D17" s="34"/>
    </row>
    <row r="18" spans="1:4" ht="13.5" thickBot="1">
      <c r="A18" s="25" t="s">
        <v>11</v>
      </c>
      <c r="B18" s="26"/>
      <c r="C18" s="27">
        <f>C8-C14-C16</f>
        <v>59688.299999999988</v>
      </c>
      <c r="D18" s="43">
        <f>D8-D14-D16</f>
        <v>35458.410000000003</v>
      </c>
    </row>
  </sheetData>
  <mergeCells count="3">
    <mergeCell ref="A5:B5"/>
    <mergeCell ref="A6:B6"/>
    <mergeCell ref="C1:D1"/>
  </mergeCells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8"/>
  <sheetViews>
    <sheetView workbookViewId="0">
      <selection activeCell="C1" sqref="C1:D1"/>
    </sheetView>
  </sheetViews>
  <sheetFormatPr defaultRowHeight="12.75"/>
  <cols>
    <col min="1" max="1" width="18.5703125" bestFit="1" customWidth="1"/>
    <col min="2" max="2" width="9.28515625" customWidth="1"/>
    <col min="3" max="3" width="11.28515625" customWidth="1"/>
    <col min="4" max="4" width="14.7109375" customWidth="1"/>
  </cols>
  <sheetData>
    <row r="1" spans="1:8" ht="25.5" customHeight="1">
      <c r="A1" s="1" t="s">
        <v>0</v>
      </c>
      <c r="B1" s="30">
        <v>2</v>
      </c>
      <c r="C1" s="50" t="s">
        <v>15</v>
      </c>
      <c r="D1" s="51"/>
      <c r="E1" s="2"/>
      <c r="F1" s="3"/>
      <c r="G1" s="3"/>
      <c r="H1" s="3"/>
    </row>
    <row r="2" spans="1:8">
      <c r="A2" s="4" t="s">
        <v>1</v>
      </c>
      <c r="B2" s="5">
        <v>0.3</v>
      </c>
      <c r="C2" s="31"/>
      <c r="D2" s="33"/>
      <c r="E2" s="6"/>
      <c r="F2" s="3"/>
      <c r="G2" s="3"/>
      <c r="H2" s="3"/>
    </row>
    <row r="3" spans="1:8" ht="13.5" thickBot="1">
      <c r="A3" s="7"/>
      <c r="B3" s="3"/>
      <c r="C3" s="8"/>
      <c r="D3" s="34"/>
      <c r="E3" s="3"/>
      <c r="F3" s="3"/>
      <c r="G3" s="3"/>
      <c r="H3" s="3"/>
    </row>
    <row r="4" spans="1:8" ht="13.5" thickBot="1">
      <c r="A4" s="7"/>
      <c r="B4" s="3"/>
      <c r="C4" s="10" t="s">
        <v>16</v>
      </c>
      <c r="D4" s="35" t="s">
        <v>17</v>
      </c>
      <c r="E4" s="3"/>
      <c r="F4" s="3"/>
      <c r="G4" s="3"/>
      <c r="H4" s="3"/>
    </row>
    <row r="5" spans="1:8">
      <c r="A5" s="46" t="s">
        <v>22</v>
      </c>
      <c r="B5" s="47"/>
      <c r="C5" s="11">
        <v>1250</v>
      </c>
      <c r="D5" s="36">
        <v>340</v>
      </c>
      <c r="E5" s="3"/>
      <c r="F5" s="3"/>
      <c r="G5" s="3"/>
      <c r="H5" s="3"/>
    </row>
    <row r="6" spans="1:8" ht="13.5" thickBot="1">
      <c r="A6" s="48" t="s">
        <v>2</v>
      </c>
      <c r="B6" s="49"/>
      <c r="C6" s="12">
        <v>229</v>
      </c>
      <c r="D6" s="37">
        <v>278</v>
      </c>
      <c r="E6" s="3"/>
      <c r="F6" s="3"/>
      <c r="G6" s="3"/>
      <c r="H6" s="3"/>
    </row>
    <row r="7" spans="1:8" ht="25.5">
      <c r="A7" s="13" t="s">
        <v>3</v>
      </c>
      <c r="B7" s="14" t="s">
        <v>4</v>
      </c>
      <c r="C7" s="14" t="s">
        <v>19</v>
      </c>
      <c r="D7" s="38" t="s">
        <v>18</v>
      </c>
      <c r="E7" s="3"/>
      <c r="F7" s="3"/>
      <c r="G7" s="3"/>
      <c r="H7" s="3"/>
    </row>
    <row r="8" spans="1:8">
      <c r="A8" s="15" t="s">
        <v>5</v>
      </c>
      <c r="B8" s="16"/>
      <c r="C8" s="17">
        <f>C5*C6</f>
        <v>286250</v>
      </c>
      <c r="D8" s="39">
        <f>D5*D6</f>
        <v>94520</v>
      </c>
      <c r="E8" s="3"/>
      <c r="F8" s="3"/>
      <c r="G8" s="3"/>
      <c r="H8" s="3"/>
    </row>
    <row r="9" spans="1:8">
      <c r="A9" s="15"/>
      <c r="B9" s="16"/>
      <c r="C9" s="16"/>
      <c r="D9" s="40"/>
      <c r="E9" s="3"/>
      <c r="F9" s="3"/>
      <c r="G9" s="3"/>
      <c r="H9" s="3"/>
    </row>
    <row r="10" spans="1:8">
      <c r="A10" s="15" t="s">
        <v>6</v>
      </c>
      <c r="B10" s="16"/>
      <c r="C10" s="16"/>
      <c r="D10" s="40"/>
      <c r="E10" s="3"/>
      <c r="F10" s="3"/>
      <c r="G10" s="3"/>
      <c r="H10" s="3"/>
    </row>
    <row r="11" spans="1:8">
      <c r="A11" s="15" t="s">
        <v>7</v>
      </c>
      <c r="B11" s="18">
        <v>74.069999999999993</v>
      </c>
      <c r="C11" s="19">
        <f t="shared" ref="C11:D13" si="0">$B$1*$B11*C$5</f>
        <v>185174.99999999997</v>
      </c>
      <c r="D11" s="41">
        <f t="shared" si="0"/>
        <v>50367.6</v>
      </c>
    </row>
    <row r="12" spans="1:8">
      <c r="A12" s="15" t="s">
        <v>8</v>
      </c>
      <c r="B12" s="20">
        <v>5.39</v>
      </c>
      <c r="C12" s="19">
        <f t="shared" si="0"/>
        <v>13475</v>
      </c>
      <c r="D12" s="41">
        <f t="shared" si="0"/>
        <v>3665.2</v>
      </c>
    </row>
    <row r="13" spans="1:8">
      <c r="A13" s="15" t="s">
        <v>9</v>
      </c>
      <c r="B13" s="21">
        <f>B2*B12</f>
        <v>1.6169999999999998</v>
      </c>
      <c r="C13" s="19">
        <f t="shared" si="0"/>
        <v>4042.4999999999995</v>
      </c>
      <c r="D13" s="41">
        <f t="shared" si="0"/>
        <v>1099.56</v>
      </c>
    </row>
    <row r="14" spans="1:8">
      <c r="A14" s="15" t="s">
        <v>21</v>
      </c>
      <c r="B14" s="22"/>
      <c r="C14" s="19">
        <f>SUM(C11:C13)</f>
        <v>202692.49999999997</v>
      </c>
      <c r="D14" s="41">
        <f>SUM(D11:D13)</f>
        <v>55132.359999999993</v>
      </c>
    </row>
    <row r="15" spans="1:8">
      <c r="A15" s="15"/>
      <c r="B15" s="22"/>
      <c r="C15" s="16"/>
      <c r="D15" s="40"/>
    </row>
    <row r="16" spans="1:8">
      <c r="A16" s="15" t="s">
        <v>10</v>
      </c>
      <c r="B16" s="32">
        <v>5</v>
      </c>
      <c r="C16" s="23">
        <f>$B$1*$B16*C$5</f>
        <v>12500</v>
      </c>
      <c r="D16" s="42">
        <f>$B$1*$B16*D$5</f>
        <v>3400</v>
      </c>
    </row>
    <row r="17" spans="1:4" ht="13.5" thickBot="1">
      <c r="A17" s="24"/>
      <c r="B17" s="9"/>
      <c r="C17" s="9"/>
      <c r="D17" s="34"/>
    </row>
    <row r="18" spans="1:4" ht="13.5" thickBot="1">
      <c r="A18" s="25" t="s">
        <v>11</v>
      </c>
      <c r="B18" s="26"/>
      <c r="C18" s="27">
        <f>C8-C14-C16</f>
        <v>71057.500000000029</v>
      </c>
      <c r="D18" s="43">
        <f>D8-D14-D16</f>
        <v>35987.640000000007</v>
      </c>
    </row>
  </sheetData>
  <mergeCells count="3">
    <mergeCell ref="A5:B5"/>
    <mergeCell ref="A6:B6"/>
    <mergeCell ref="C1:D1"/>
  </mergeCells>
  <phoneticPr fontId="4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0"/>
  <sheetViews>
    <sheetView workbookViewId="0"/>
  </sheetViews>
  <sheetFormatPr defaultRowHeight="12.75"/>
  <cols>
    <col min="1" max="1" width="18.5703125" bestFit="1" customWidth="1"/>
    <col min="2" max="2" width="9.28515625" customWidth="1"/>
    <col min="3" max="3" width="11.28515625" customWidth="1"/>
    <col min="4" max="4" width="14.7109375" customWidth="1"/>
  </cols>
  <sheetData>
    <row r="1" spans="1:8" ht="25.5">
      <c r="A1" s="1" t="s">
        <v>0</v>
      </c>
      <c r="B1" s="30">
        <v>2</v>
      </c>
      <c r="C1" s="50" t="s">
        <v>23</v>
      </c>
      <c r="D1" s="51"/>
      <c r="E1" s="2"/>
      <c r="F1" s="3"/>
      <c r="G1" s="3"/>
      <c r="H1" s="3"/>
    </row>
    <row r="2" spans="1:8">
      <c r="A2" s="4" t="s">
        <v>1</v>
      </c>
      <c r="B2" s="5">
        <v>0.3</v>
      </c>
      <c r="C2" s="31"/>
      <c r="D2" s="33"/>
      <c r="E2" s="6"/>
      <c r="F2" s="3"/>
      <c r="G2" s="3"/>
      <c r="H2" s="3"/>
    </row>
    <row r="3" spans="1:8" ht="13.5" thickBot="1">
      <c r="A3" s="7"/>
      <c r="B3" s="3"/>
      <c r="C3" s="8"/>
      <c r="D3" s="34"/>
      <c r="E3" s="3"/>
      <c r="F3" s="3"/>
      <c r="G3" s="3"/>
      <c r="H3" s="3"/>
    </row>
    <row r="4" spans="1:8" ht="13.5" thickBot="1">
      <c r="A4" s="7"/>
      <c r="B4" s="3"/>
      <c r="C4" s="10" t="s">
        <v>16</v>
      </c>
      <c r="D4" s="35" t="s">
        <v>17</v>
      </c>
      <c r="E4" s="3"/>
      <c r="F4" s="3"/>
      <c r="G4" s="3"/>
      <c r="H4" s="3"/>
    </row>
    <row r="5" spans="1:8">
      <c r="A5" s="46" t="s">
        <v>22</v>
      </c>
      <c r="B5" s="47"/>
      <c r="C5" s="11">
        <f>SUM('1stQTR:4thQTR'!C5)</f>
        <v>3770</v>
      </c>
      <c r="D5" s="36">
        <f>SUM('1stQTR:4thQTR'!D5)</f>
        <v>1169</v>
      </c>
      <c r="E5" s="3"/>
      <c r="F5" s="3"/>
      <c r="G5" s="3"/>
      <c r="H5" s="3"/>
    </row>
    <row r="6" spans="1:8" ht="13.5" thickBot="1">
      <c r="A6" s="48" t="s">
        <v>2</v>
      </c>
      <c r="B6" s="49"/>
      <c r="C6" s="12">
        <v>229</v>
      </c>
      <c r="D6" s="37">
        <v>278</v>
      </c>
      <c r="E6" s="3"/>
      <c r="F6" s="3"/>
      <c r="G6" s="3"/>
      <c r="H6" s="3"/>
    </row>
    <row r="7" spans="1:8" ht="25.5">
      <c r="A7" s="13" t="s">
        <v>3</v>
      </c>
      <c r="B7" s="14" t="s">
        <v>4</v>
      </c>
      <c r="C7" s="14" t="s">
        <v>19</v>
      </c>
      <c r="D7" s="38" t="s">
        <v>18</v>
      </c>
      <c r="E7" s="3"/>
      <c r="F7" s="3"/>
      <c r="G7" s="3"/>
      <c r="H7" s="3"/>
    </row>
    <row r="8" spans="1:8">
      <c r="A8" s="15" t="s">
        <v>5</v>
      </c>
      <c r="B8" s="16"/>
      <c r="C8" s="17">
        <f>SUM('1stQTR:4thQTR'!C8)</f>
        <v>863330</v>
      </c>
      <c r="D8" s="39">
        <f>SUM('1stQTR:4thQTR'!D8)</f>
        <v>324982</v>
      </c>
      <c r="E8" s="3"/>
      <c r="F8" s="3"/>
      <c r="G8" s="3"/>
      <c r="H8" s="3"/>
    </row>
    <row r="9" spans="1:8">
      <c r="A9" s="15"/>
      <c r="B9" s="16"/>
      <c r="C9" s="16"/>
      <c r="D9" s="40"/>
      <c r="E9" s="3"/>
      <c r="F9" s="3"/>
      <c r="G9" s="3"/>
      <c r="H9" s="3"/>
    </row>
    <row r="10" spans="1:8">
      <c r="A10" s="15" t="s">
        <v>6</v>
      </c>
      <c r="B10" s="16"/>
      <c r="C10" s="16"/>
      <c r="D10" s="40"/>
      <c r="E10" s="3"/>
      <c r="F10" s="3"/>
      <c r="G10" s="3"/>
      <c r="H10" s="3"/>
    </row>
    <row r="11" spans="1:8">
      <c r="A11" s="15" t="s">
        <v>7</v>
      </c>
      <c r="B11" s="18">
        <v>74.069999999999993</v>
      </c>
      <c r="C11" s="17">
        <f>SUM('1stQTR:4thQTR'!C11)</f>
        <v>558487.79999999993</v>
      </c>
      <c r="D11" s="39">
        <f>SUM('1stQTR:4thQTR'!D11)</f>
        <v>173175.66</v>
      </c>
    </row>
    <row r="12" spans="1:8">
      <c r="A12" s="15" t="s">
        <v>8</v>
      </c>
      <c r="B12" s="20">
        <v>5.39</v>
      </c>
      <c r="C12" s="17">
        <f>SUM('1stQTR:4thQTR'!C12)</f>
        <v>40640.6</v>
      </c>
      <c r="D12" s="39">
        <f>SUM('1stQTR:4thQTR'!D12)</f>
        <v>12601.82</v>
      </c>
    </row>
    <row r="13" spans="1:8">
      <c r="A13" s="15" t="s">
        <v>9</v>
      </c>
      <c r="B13" s="21">
        <f>B2*B12</f>
        <v>1.6169999999999998</v>
      </c>
      <c r="C13" s="17">
        <f>SUM('1stQTR:4thQTR'!C13)</f>
        <v>12192.179999999998</v>
      </c>
      <c r="D13" s="39">
        <f>SUM('1stQTR:4thQTR'!D13)</f>
        <v>3780.5459999999998</v>
      </c>
    </row>
    <row r="14" spans="1:8">
      <c r="A14" s="15" t="s">
        <v>21</v>
      </c>
      <c r="B14" s="22"/>
      <c r="C14" s="17">
        <f>SUM('1stQTR:4thQTR'!C14)</f>
        <v>611320.57999999996</v>
      </c>
      <c r="D14" s="39">
        <f>SUM('1stQTR:4thQTR'!D14)</f>
        <v>189558.02599999998</v>
      </c>
    </row>
    <row r="15" spans="1:8">
      <c r="A15" s="15"/>
      <c r="B15" s="22"/>
      <c r="C15" s="16"/>
      <c r="D15" s="40"/>
    </row>
    <row r="16" spans="1:8">
      <c r="A16" s="15" t="s">
        <v>10</v>
      </c>
      <c r="B16" s="32">
        <v>5</v>
      </c>
      <c r="C16" s="17">
        <f>SUM('1stQTR:4thQTR'!C16)</f>
        <v>37700</v>
      </c>
      <c r="D16" s="39">
        <f>SUM('1stQTR:4thQTR'!D16)</f>
        <v>11690</v>
      </c>
    </row>
    <row r="17" spans="1:5" ht="13.5" thickBot="1">
      <c r="A17" s="24"/>
      <c r="B17" s="9"/>
      <c r="C17" s="9"/>
      <c r="D17" s="34"/>
    </row>
    <row r="18" spans="1:5" ht="13.5" thickBot="1">
      <c r="A18" s="25" t="s">
        <v>11</v>
      </c>
      <c r="B18" s="26"/>
      <c r="C18" s="44">
        <f>SUM('1stQTR:4thQTR'!C18)</f>
        <v>214309.42</v>
      </c>
      <c r="D18" s="45">
        <f>SUM('1stQTR:4thQTR'!D18)</f>
        <v>123733.97400000002</v>
      </c>
    </row>
    <row r="20" spans="1:5">
      <c r="A20" s="29" t="s">
        <v>12</v>
      </c>
      <c r="B20" s="29"/>
      <c r="C20" s="29"/>
      <c r="D20" s="29"/>
      <c r="E20" s="28"/>
    </row>
  </sheetData>
  <mergeCells count="3">
    <mergeCell ref="A5:B5"/>
    <mergeCell ref="A6:B6"/>
    <mergeCell ref="C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1stQTR</vt:lpstr>
      <vt:lpstr>2ndQTR</vt:lpstr>
      <vt:lpstr>3rdQTR</vt:lpstr>
      <vt:lpstr>4thQTR</vt:lpstr>
      <vt:lpstr>Summary</vt:lpstr>
    </vt:vector>
  </TitlesOfParts>
  <Company>Dept. of Computer Science &amp; Engineering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Jane E Pedicini</cp:lastModifiedBy>
  <dcterms:created xsi:type="dcterms:W3CDTF">2004-07-12T01:01:47Z</dcterms:created>
  <dcterms:modified xsi:type="dcterms:W3CDTF">2010-01-27T17:19:45Z</dcterms:modified>
</cp:coreProperties>
</file>