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2\"/>
    </mc:Choice>
  </mc:AlternateContent>
  <bookViews>
    <workbookView xWindow="360" yWindow="60" windowWidth="11340" windowHeight="5268"/>
  </bookViews>
  <sheets>
    <sheet name="Model" sheetId="1" r:id="rId1"/>
  </sheets>
  <calcPr calcId="152511" iterate="1"/>
</workbook>
</file>

<file path=xl/calcChain.xml><?xml version="1.0" encoding="utf-8"?>
<calcChain xmlns="http://schemas.openxmlformats.org/spreadsheetml/2006/main">
  <c r="B17" i="1" l="1"/>
  <c r="C17" i="1" s="1"/>
  <c r="F17" i="1"/>
  <c r="F18" i="1"/>
  <c r="F19" i="1"/>
  <c r="F20" i="1"/>
  <c r="F21" i="1"/>
  <c r="D17" i="1" l="1"/>
  <c r="E17" i="1"/>
  <c r="B18" i="1"/>
  <c r="C18" i="1" l="1"/>
  <c r="B19" i="1"/>
  <c r="G17" i="1"/>
  <c r="H17" i="1" l="1"/>
  <c r="I17" i="1" s="1"/>
  <c r="J17" i="1" s="1"/>
  <c r="E18" i="1"/>
  <c r="D18" i="1"/>
  <c r="C19" i="1"/>
  <c r="B20" i="1"/>
  <c r="C20" i="1" l="1"/>
  <c r="B21" i="1"/>
  <c r="C21" i="1" s="1"/>
  <c r="D19" i="1"/>
  <c r="E19" i="1"/>
  <c r="G18" i="1"/>
  <c r="G19" i="1" l="1"/>
  <c r="H19" i="1"/>
  <c r="I19" i="1" s="1"/>
  <c r="J19" i="1" s="1"/>
  <c r="D21" i="1"/>
  <c r="E21" i="1"/>
  <c r="H18" i="1"/>
  <c r="I18" i="1" s="1"/>
  <c r="J18" i="1" s="1"/>
  <c r="E20" i="1"/>
  <c r="D20" i="1"/>
  <c r="G20" i="1" l="1"/>
  <c r="H20" i="1" s="1"/>
  <c r="G21" i="1"/>
  <c r="I20" i="1" l="1"/>
  <c r="J20" i="1" s="1"/>
  <c r="H21" i="1"/>
  <c r="I21" i="1" s="1"/>
  <c r="J21" i="1" s="1"/>
  <c r="J22" i="1" s="1"/>
</calcChain>
</file>

<file path=xl/sharedStrings.xml><?xml version="1.0" encoding="utf-8"?>
<sst xmlns="http://schemas.openxmlformats.org/spreadsheetml/2006/main" count="22" uniqueCount="22">
  <si>
    <t>Inputs</t>
  </si>
  <si>
    <t>Prototype cost (year 1)</t>
  </si>
  <si>
    <t>Unit selling price</t>
  </si>
  <si>
    <t>Unit variable cost</t>
  </si>
  <si>
    <t>Market size, year 1</t>
  </si>
  <si>
    <t>Market growth rate</t>
  </si>
  <si>
    <t>Our market share</t>
  </si>
  <si>
    <t>Tax rate</t>
  </si>
  <si>
    <t>Model</t>
  </si>
  <si>
    <t>Year</t>
  </si>
  <si>
    <t>Market size</t>
  </si>
  <si>
    <t>Our sales</t>
  </si>
  <si>
    <t>Cost</t>
  </si>
  <si>
    <t>Revenue</t>
  </si>
  <si>
    <t>Depreciation</t>
  </si>
  <si>
    <t>Profit</t>
  </si>
  <si>
    <t>Tax</t>
  </si>
  <si>
    <t>After-tax profit</t>
  </si>
  <si>
    <t>FCF</t>
  </si>
  <si>
    <t>Sum --&gt;</t>
  </si>
  <si>
    <t>=</t>
  </si>
  <si>
    <t>Widget prototype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</si>
</sst>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;\-&quot;$&quot;#,##0"/>
  </numFmts>
  <fonts count="3" x14ac:knownFonts="1">
    <font>
      <sz val="10"/>
      <name val="Arial"/>
    </font>
    <font>
      <b/>
      <sz val="11"/>
      <name val="Calibri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quotePrefix="1" applyFont="1" applyAlignment="1">
      <alignment horizontal="left"/>
    </xf>
    <xf numFmtId="164" fontId="2" fillId="2" borderId="0" xfId="0" applyNumberFormat="1" applyFont="1" applyFill="1" applyBorder="1"/>
    <xf numFmtId="1" fontId="2" fillId="2" borderId="0" xfId="0" applyNumberFormat="1" applyFont="1" applyFill="1" applyBorder="1"/>
    <xf numFmtId="9" fontId="2" fillId="2" borderId="0" xfId="0" applyNumberFormat="1" applyFont="1" applyFill="1" applyBorder="1"/>
    <xf numFmtId="0" fontId="2" fillId="0" borderId="0" xfId="0" applyFont="1" applyAlignment="1">
      <alignment horizontal="right"/>
    </xf>
    <xf numFmtId="1" fontId="2" fillId="0" borderId="0" xfId="0" applyNumberFormat="1" applyFont="1"/>
    <xf numFmtId="164" fontId="2" fillId="0" borderId="0" xfId="0" applyNumberFormat="1" applyFont="1"/>
    <xf numFmtId="0" fontId="2" fillId="0" borderId="0" xfId="0" applyFont="1" applyAlignment="1">
      <alignment horizontal="center"/>
    </xf>
    <xf numFmtId="10" fontId="2" fillId="3" borderId="0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342900</xdr:colOff>
      <xdr:row>2</xdr:row>
      <xdr:rowOff>120650</xdr:rowOff>
    </xdr:from>
    <xdr:to>
      <xdr:col>8</xdr:col>
      <xdr:colOff>502920</xdr:colOff>
      <xdr:row>11</xdr:row>
      <xdr:rowOff>144780</xdr:rowOff>
    </xdr:to>
    <xdr:sp macro="" textlink="">
      <xdr:nvSpPr>
        <xdr:cNvPr id="3" name="TextBox 2"/>
        <xdr:cNvSpPr txBox="1"/>
      </xdr:nvSpPr>
      <xdr:spPr>
        <a:xfrm>
          <a:off x="3901440" y="486410"/>
          <a:ext cx="3063240" cy="1670050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Part (a): Use Goal Seek to set the sum of FCF in cell J22 to 0, using our market share in cell B14 as the changing cell.
</a:t>
          </a:r>
        </a:p>
        <a:p>
          <a:r>
            <a:rPr lang="en-US" sz="1100"/>
            <a:t>Other parts: We'll let you decide on an appropriate definition of "profit."  Then you can easily generate the required data tables for this definition.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O47"/>
  <sheetViews>
    <sheetView tabSelected="1" workbookViewId="0"/>
  </sheetViews>
  <sheetFormatPr defaultColWidth="9.109375" defaultRowHeight="14.4" x14ac:dyDescent="0.3"/>
  <cols>
    <col min="1" max="1" width="21.5546875" style="2" customWidth="1"/>
    <col min="2" max="2" width="11.109375" style="2" bestFit="1" customWidth="1"/>
    <col min="3" max="3" width="9.109375" style="2"/>
    <col min="4" max="5" width="10.109375" style="2" bestFit="1" customWidth="1"/>
    <col min="6" max="6" width="12.44140625" style="2" bestFit="1" customWidth="1"/>
    <col min="7" max="8" width="9.88671875" style="2" customWidth="1"/>
    <col min="9" max="9" width="14.5546875" style="2" bestFit="1" customWidth="1"/>
    <col min="10" max="10" width="10.109375" style="2" bestFit="1" customWidth="1"/>
    <col min="11" max="16384" width="9.109375" style="2"/>
  </cols>
  <sheetData>
    <row r="1" spans="1:15" x14ac:dyDescent="0.3">
      <c r="A1" s="1" t="s">
        <v>21</v>
      </c>
      <c r="N1" s="1"/>
    </row>
    <row r="2" spans="1:15" x14ac:dyDescent="0.3">
      <c r="N2" s="3"/>
      <c r="O2" s="4"/>
    </row>
    <row r="3" spans="1:15" x14ac:dyDescent="0.3">
      <c r="A3" s="1" t="s">
        <v>0</v>
      </c>
      <c r="N3" s="3"/>
      <c r="O3" s="4"/>
    </row>
    <row r="4" spans="1:15" x14ac:dyDescent="0.3">
      <c r="A4" s="2" t="s">
        <v>1</v>
      </c>
      <c r="B4" s="5">
        <v>500000</v>
      </c>
      <c r="N4" s="3"/>
      <c r="O4" s="4"/>
    </row>
    <row r="5" spans="1:15" x14ac:dyDescent="0.3">
      <c r="A5" s="2" t="s">
        <v>2</v>
      </c>
      <c r="B5" s="5">
        <v>40</v>
      </c>
      <c r="N5" s="3"/>
      <c r="O5" s="4"/>
    </row>
    <row r="6" spans="1:15" x14ac:dyDescent="0.3">
      <c r="A6" s="2" t="s">
        <v>3</v>
      </c>
      <c r="B6" s="5">
        <v>20</v>
      </c>
      <c r="N6" s="3"/>
      <c r="O6" s="4"/>
    </row>
    <row r="7" spans="1:15" x14ac:dyDescent="0.3">
      <c r="N7" s="3"/>
      <c r="O7" s="4"/>
    </row>
    <row r="8" spans="1:15" x14ac:dyDescent="0.3">
      <c r="A8" s="2" t="s">
        <v>4</v>
      </c>
      <c r="B8" s="6">
        <v>100000</v>
      </c>
      <c r="N8" s="3"/>
      <c r="O8" s="4"/>
    </row>
    <row r="9" spans="1:15" x14ac:dyDescent="0.3">
      <c r="A9" s="2" t="s">
        <v>5</v>
      </c>
      <c r="B9" s="7">
        <v>0.1</v>
      </c>
      <c r="N9" s="3"/>
      <c r="O9" s="4"/>
    </row>
    <row r="10" spans="1:15" x14ac:dyDescent="0.3">
      <c r="N10" s="3"/>
      <c r="O10" s="4"/>
    </row>
    <row r="11" spans="1:15" x14ac:dyDescent="0.3">
      <c r="A11" s="2" t="s">
        <v>7</v>
      </c>
      <c r="B11" s="7">
        <v>0.4</v>
      </c>
      <c r="N11" s="3"/>
      <c r="O11" s="4"/>
    </row>
    <row r="12" spans="1:15" x14ac:dyDescent="0.3">
      <c r="N12" s="3"/>
      <c r="O12" s="4"/>
    </row>
    <row r="13" spans="1:15" x14ac:dyDescent="0.3">
      <c r="A13" s="1" t="s">
        <v>8</v>
      </c>
      <c r="N13" s="3"/>
      <c r="O13" s="4"/>
    </row>
    <row r="14" spans="1:15" x14ac:dyDescent="0.3">
      <c r="A14" s="2" t="s">
        <v>6</v>
      </c>
      <c r="B14" s="12">
        <v>4.2193530621399661E-2</v>
      </c>
      <c r="N14" s="3"/>
      <c r="O14" s="4"/>
    </row>
    <row r="15" spans="1:15" x14ac:dyDescent="0.3">
      <c r="A15" s="1"/>
      <c r="N15" s="3"/>
      <c r="O15" s="4"/>
    </row>
    <row r="16" spans="1:15" s="8" customFormat="1" x14ac:dyDescent="0.3">
      <c r="A16" s="8" t="s">
        <v>9</v>
      </c>
      <c r="B16" s="8" t="s">
        <v>10</v>
      </c>
      <c r="C16" s="8" t="s">
        <v>11</v>
      </c>
      <c r="D16" s="8" t="s">
        <v>12</v>
      </c>
      <c r="E16" s="8" t="s">
        <v>13</v>
      </c>
      <c r="F16" s="8" t="s">
        <v>14</v>
      </c>
      <c r="G16" s="8" t="s">
        <v>15</v>
      </c>
      <c r="H16" s="8" t="s">
        <v>16</v>
      </c>
      <c r="I16" s="8" t="s">
        <v>17</v>
      </c>
      <c r="J16" s="8" t="s">
        <v>18</v>
      </c>
      <c r="N16" s="3"/>
      <c r="O16" s="4"/>
    </row>
    <row r="17" spans="1:15" x14ac:dyDescent="0.3">
      <c r="A17" s="2">
        <v>1</v>
      </c>
      <c r="B17" s="9">
        <f>B8</f>
        <v>100000</v>
      </c>
      <c r="C17" s="9">
        <f>B17*$B$14</f>
        <v>4219.3530621399659</v>
      </c>
      <c r="D17" s="10">
        <f>C17*B6</f>
        <v>84387.061242799318</v>
      </c>
      <c r="E17" s="10">
        <f>C17*$B$5</f>
        <v>168774.12248559864</v>
      </c>
      <c r="F17" s="10">
        <f>0.2*$B$4</f>
        <v>100000</v>
      </c>
      <c r="G17" s="10">
        <f>E17-D17-F17</f>
        <v>-15612.938757200682</v>
      </c>
      <c r="H17" s="10">
        <f>IF(G17&gt;0,$B$11*G17,0)</f>
        <v>0</v>
      </c>
      <c r="I17" s="10">
        <f>G17-H17</f>
        <v>-15612.938757200682</v>
      </c>
      <c r="J17" s="10">
        <f>I17+F17-B4</f>
        <v>-415612.93875720067</v>
      </c>
      <c r="N17" s="3"/>
      <c r="O17" s="4"/>
    </row>
    <row r="18" spans="1:15" x14ac:dyDescent="0.3">
      <c r="A18" s="2">
        <v>2</v>
      </c>
      <c r="B18" s="2">
        <f>B17*(1+$B$9)</f>
        <v>110000.00000000001</v>
      </c>
      <c r="C18" s="9">
        <f>B18*$B$14</f>
        <v>4641.2883683539631</v>
      </c>
      <c r="D18" s="10">
        <f>C18*$B$6</f>
        <v>92825.767367079257</v>
      </c>
      <c r="E18" s="10">
        <f>C18*$B$5</f>
        <v>185651.53473415851</v>
      </c>
      <c r="F18" s="10">
        <f>0.2*$B$4</f>
        <v>100000</v>
      </c>
      <c r="G18" s="10">
        <f>E18-D18-F18</f>
        <v>-7174.2326329207426</v>
      </c>
      <c r="H18" s="10">
        <f>IF(G18&gt;0,$B$11*G18,0)</f>
        <v>0</v>
      </c>
      <c r="I18" s="10">
        <f>G18-H18</f>
        <v>-7174.2326329207426</v>
      </c>
      <c r="J18" s="10">
        <f>I18+F18</f>
        <v>92825.767367079257</v>
      </c>
      <c r="N18" s="3"/>
      <c r="O18" s="4"/>
    </row>
    <row r="19" spans="1:15" x14ac:dyDescent="0.3">
      <c r="A19" s="2">
        <v>3</v>
      </c>
      <c r="B19" s="2">
        <f>B18*(1+$B$9)</f>
        <v>121000.00000000003</v>
      </c>
      <c r="C19" s="9">
        <f>B19*$B$14</f>
        <v>5105.4172051893602</v>
      </c>
      <c r="D19" s="10">
        <f>C19*$B$6</f>
        <v>102108.34410378721</v>
      </c>
      <c r="E19" s="10">
        <f>C19*$B$5</f>
        <v>204216.68820757442</v>
      </c>
      <c r="F19" s="10">
        <f>0.2*$B$4</f>
        <v>100000</v>
      </c>
      <c r="G19" s="10">
        <f>E19-D19-F19</f>
        <v>2108.3441037872108</v>
      </c>
      <c r="H19" s="10">
        <f>IF(G19&gt;0,$B$11*G19,0)</f>
        <v>843.33764151488435</v>
      </c>
      <c r="I19" s="10">
        <f>G19-H19</f>
        <v>1265.0064622723264</v>
      </c>
      <c r="J19" s="10">
        <f>I19+F19</f>
        <v>101265.00646227233</v>
      </c>
      <c r="N19" s="3"/>
      <c r="O19" s="4"/>
    </row>
    <row r="20" spans="1:15" x14ac:dyDescent="0.3">
      <c r="A20" s="2">
        <v>4</v>
      </c>
      <c r="B20" s="2">
        <f>B19*(1+$B$9)</f>
        <v>133100.00000000003</v>
      </c>
      <c r="C20" s="9">
        <f>B20*$B$14</f>
        <v>5615.9589257082962</v>
      </c>
      <c r="D20" s="10">
        <f>C20*$B$6</f>
        <v>112319.17851416592</v>
      </c>
      <c r="E20" s="10">
        <f>C20*$B$5</f>
        <v>224638.35702833184</v>
      </c>
      <c r="F20" s="10">
        <f>0.2*$B$4</f>
        <v>100000</v>
      </c>
      <c r="G20" s="10">
        <f>E20-D20-F20</f>
        <v>12319.17851416592</v>
      </c>
      <c r="H20" s="10">
        <f>IF(G20&gt;0,$B$11*G20,0)</f>
        <v>4927.6714056663686</v>
      </c>
      <c r="I20" s="10">
        <f>G20-H20</f>
        <v>7391.5071084995516</v>
      </c>
      <c r="J20" s="10">
        <f>I20+F20</f>
        <v>107391.50710849956</v>
      </c>
      <c r="N20" s="3"/>
      <c r="O20" s="4"/>
    </row>
    <row r="21" spans="1:15" x14ac:dyDescent="0.3">
      <c r="A21" s="2">
        <v>5</v>
      </c>
      <c r="B21" s="2">
        <f>B20*(1+$B$9)</f>
        <v>146410.00000000006</v>
      </c>
      <c r="C21" s="9">
        <f>B21*$B$14</f>
        <v>6177.5548182791272</v>
      </c>
      <c r="D21" s="10">
        <f>C21*$B$6</f>
        <v>123551.09636558255</v>
      </c>
      <c r="E21" s="10">
        <f>C21*$B$5</f>
        <v>247102.19273116509</v>
      </c>
      <c r="F21" s="10">
        <f>0.2*$B$4</f>
        <v>100000</v>
      </c>
      <c r="G21" s="10">
        <f>E21-D21-F21</f>
        <v>23551.096365582547</v>
      </c>
      <c r="H21" s="10">
        <f>IF(G21&gt;0,$B$11*G21,0)</f>
        <v>9420.4385462330192</v>
      </c>
      <c r="I21" s="10">
        <f>G21-H21</f>
        <v>14130.657819349528</v>
      </c>
      <c r="J21" s="10">
        <f>I21+F21</f>
        <v>114130.65781934952</v>
      </c>
      <c r="N21" s="3"/>
      <c r="O21" s="4"/>
    </row>
    <row r="22" spans="1:15" x14ac:dyDescent="0.3">
      <c r="I22" s="11" t="s">
        <v>19</v>
      </c>
      <c r="J22" s="10">
        <f>SUM(J17:J21)</f>
        <v>0</v>
      </c>
      <c r="K22" s="11" t="s">
        <v>20</v>
      </c>
      <c r="L22" s="2">
        <v>0</v>
      </c>
      <c r="N22" s="3"/>
      <c r="O22" s="4"/>
    </row>
    <row r="23" spans="1:15" x14ac:dyDescent="0.3">
      <c r="N23" s="3"/>
      <c r="O23" s="4"/>
    </row>
    <row r="24" spans="1:15" x14ac:dyDescent="0.3">
      <c r="A24" s="1"/>
      <c r="N24" s="3"/>
      <c r="O24" s="4"/>
    </row>
    <row r="25" spans="1:15" x14ac:dyDescent="0.3">
      <c r="N25" s="3"/>
      <c r="O25" s="4"/>
    </row>
    <row r="26" spans="1:15" x14ac:dyDescent="0.3">
      <c r="N26" s="3"/>
      <c r="O26" s="4"/>
    </row>
    <row r="27" spans="1:15" x14ac:dyDescent="0.3">
      <c r="N27" s="3"/>
      <c r="O27" s="4"/>
    </row>
    <row r="28" spans="1:15" x14ac:dyDescent="0.3">
      <c r="N28" s="3"/>
      <c r="O28" s="4"/>
    </row>
    <row r="29" spans="1:15" x14ac:dyDescent="0.3">
      <c r="N29" s="3"/>
      <c r="O29" s="4"/>
    </row>
    <row r="30" spans="1:15" x14ac:dyDescent="0.3">
      <c r="N30" s="3"/>
      <c r="O30" s="4"/>
    </row>
    <row r="31" spans="1:15" x14ac:dyDescent="0.3">
      <c r="N31" s="3"/>
      <c r="O31" s="4"/>
    </row>
    <row r="32" spans="1:15" x14ac:dyDescent="0.3">
      <c r="N32" s="3"/>
      <c r="O32" s="4"/>
    </row>
    <row r="33" spans="14:15" x14ac:dyDescent="0.3">
      <c r="N33" s="3"/>
      <c r="O33" s="4"/>
    </row>
    <row r="34" spans="14:15" x14ac:dyDescent="0.3">
      <c r="N34" s="3"/>
      <c r="O34" s="4"/>
    </row>
    <row r="35" spans="14:15" x14ac:dyDescent="0.3">
      <c r="N35" s="3"/>
      <c r="O35" s="4"/>
    </row>
    <row r="36" spans="14:15" x14ac:dyDescent="0.3">
      <c r="N36" s="3"/>
      <c r="O36" s="4"/>
    </row>
    <row r="37" spans="14:15" x14ac:dyDescent="0.3">
      <c r="N37" s="3"/>
      <c r="O37" s="4"/>
    </row>
    <row r="38" spans="14:15" x14ac:dyDescent="0.3">
      <c r="N38" s="3"/>
      <c r="O38" s="4"/>
    </row>
    <row r="39" spans="14:15" x14ac:dyDescent="0.3">
      <c r="N39" s="3"/>
      <c r="O39" s="4"/>
    </row>
    <row r="40" spans="14:15" x14ac:dyDescent="0.3">
      <c r="N40" s="3"/>
      <c r="O40" s="4"/>
    </row>
    <row r="41" spans="14:15" x14ac:dyDescent="0.3">
      <c r="N41" s="3"/>
      <c r="O41" s="4"/>
    </row>
    <row r="42" spans="14:15" x14ac:dyDescent="0.3">
      <c r="N42" s="3"/>
      <c r="O42" s="4"/>
    </row>
    <row r="43" spans="14:15" x14ac:dyDescent="0.3">
      <c r="N43" s="3"/>
      <c r="O43" s="4"/>
    </row>
    <row r="44" spans="14:15" x14ac:dyDescent="0.3">
      <c r="N44" s="3"/>
      <c r="O44" s="4"/>
    </row>
    <row r="45" spans="14:15" x14ac:dyDescent="0.3">
      <c r="N45" s="3"/>
      <c r="O45" s="4"/>
    </row>
    <row r="46" spans="14:15" x14ac:dyDescent="0.3">
      <c r="N46" s="3"/>
      <c r="O46" s="4"/>
    </row>
    <row r="47" spans="14:15" x14ac:dyDescent="0.3">
      <c r="N47" s="3"/>
      <c r="O47" s="4"/>
    </row>
  </sheetData>
  <phoneticPr fontId="0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Model</vt:lpstr>
    </vt:vector>
  </TitlesOfParts>
  <Company>Indiana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dcterms:created xsi:type="dcterms:W3CDTF">2000-06-30T13:28:55Z</dcterms:created>
  <dcterms:modified xsi:type="dcterms:W3CDTF">2014-03-08T16:22:07Z</dcterms:modified>
</cp:coreProperties>
</file>